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Inputs" sheetId="2" state="visible" r:id="rId2"/>
    <sheet name="Trading and P&amp;L" sheetId="3" state="visible" r:id="rId3"/>
    <sheet name="Balance sheet" sheetId="4" state="visible" r:id="rId4"/>
    <sheet name="Blank forma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,##0;(#,##,##0);&quot;–&quot;"/>
  </numFmts>
  <fonts count="7">
    <font>
      <name val="Calibri"/>
      <family val="2"/>
      <color theme="1"/>
      <sz val="11"/>
      <scheme val="minor"/>
    </font>
    <font>
      <b val="1"/>
      <color rgb="001B3888"/>
      <sz val="13"/>
    </font>
    <font>
      <b val="1"/>
      <color rgb="001B3888"/>
      <sz val="11"/>
    </font>
    <font>
      <b val="1"/>
      <color rgb="001B3888"/>
      <sz val="12"/>
    </font>
    <font>
      <b val="1"/>
      <color rgb="00FFFFFF"/>
    </font>
    <font>
      <b val="1"/>
    </font>
    <font>
      <b val="1"/>
      <color rgb="001B3888"/>
    </font>
  </fonts>
  <fills count="4">
    <fill>
      <patternFill/>
    </fill>
    <fill>
      <patternFill patternType="gray125"/>
    </fill>
    <fill>
      <patternFill patternType="solid">
        <fgColor rgb="001B3888"/>
      </patternFill>
    </fill>
    <fill>
      <patternFill patternType="solid">
        <fgColor rgb="00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164" fontId="0" fillId="3" borderId="0" pivotButton="0" quotePrefix="0" xfId="0"/>
    <xf numFmtId="0" fontId="5" fillId="0" borderId="0" pivotButton="0" quotePrefix="0" xfId="0"/>
    <xf numFmtId="164" fontId="5" fillId="0" borderId="0" pivotButton="0" quotePrefix="0" xfId="0"/>
    <xf numFmtId="1" fontId="0" fillId="3" borderId="0" pivotButton="0" quotePrefix="0" xfId="0"/>
    <xf numFmtId="9" fontId="0" fillId="3" borderId="0" pivotButton="0" quotePrefix="0" xfId="0"/>
    <xf numFmtId="164" fontId="0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Final accounts with adjustments: format and worked example (sole proprietor)</t>
        </is>
      </c>
    </row>
    <row r="2">
      <c r="A2" t="inlineStr">
        <is>
          <t>Free download from IPA – Institute of Professional Accountants, E-54 Laxmi Nagar, Delhi. Full guide: tipa.in/accounting/final-accounts-with-adjustments/</t>
        </is>
      </c>
    </row>
    <row r="3">
      <c r="A3" t="inlineStr"/>
    </row>
    <row r="4">
      <c r="A4" s="2" t="inlineStr">
        <is>
          <t>How this workbook works</t>
        </is>
      </c>
    </row>
    <row r="5">
      <c r="A5" t="inlineStr">
        <is>
          <t>1. "Inputs" holds the trial balance and the adjustments (yellow cells). Change any yellow cell and everything else updates.</t>
        </is>
      </c>
    </row>
    <row r="6">
      <c r="A6" t="inlineStr">
        <is>
          <t>2. "Trading and P&amp;L" works out gross profit and net profit with formulas. Each adjustment appears there once.</t>
        </is>
      </c>
    </row>
    <row r="7">
      <c r="A7" t="inlineStr">
        <is>
          <t>3. "Balance sheet" picks up closing capital (with net profit) and the second leg of every adjustment. Cell G-check says "Balanced" when both sides agree.</t>
        </is>
      </c>
    </row>
    <row r="8">
      <c r="A8" t="inlineStr">
        <is>
          <t>4. "Blank format" is an empty trading account, profit and loss account and balance sheet with automatic totals, for your own questions.</t>
        </is>
      </c>
    </row>
    <row r="9">
      <c r="A9" t="inlineStr"/>
    </row>
    <row r="10">
      <c r="A10" t="inlineStr">
        <is>
          <t>The figures belong to Mehra Stationers, a hypothetical sole proprietor made up for practice. They are not a real business.</t>
        </is>
      </c>
    </row>
    <row r="11">
      <c r="A11" t="inlineStr">
        <is>
          <t>Formats follow NCERT Class 11 Accountancy Part II, chapters 8 and 9 (Financial Statements I and II), and ICAI Foundation Paper 1, chapter 7.</t>
        </is>
      </c>
    </row>
    <row r="12">
      <c r="A12" t="inlineStr">
        <is>
          <t>For company balance sheets (Schedule III) see tipa.in/accounting/balance-sheet-format/.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1"/>
  <sheetViews>
    <sheetView showGridLines="1" workbookViewId="0">
      <selection activeCell="A1" sqref="A1"/>
    </sheetView>
  </sheetViews>
  <sheetFormatPr baseColWidth="8" defaultRowHeight="15"/>
  <cols>
    <col width="62" customWidth="1" min="1" max="1"/>
    <col width="16" customWidth="1" min="2" max="2"/>
    <col width="16" customWidth="1" min="3" max="3"/>
  </cols>
  <sheetData>
    <row r="1">
      <c r="A1" s="3" t="inlineStr">
        <is>
          <t>Trial balance of Mehra Stationers as at 31 March 2026 (hypothetical figures, ₹)</t>
        </is>
      </c>
    </row>
    <row r="2">
      <c r="A2" s="4" t="inlineStr">
        <is>
          <t>Account</t>
        </is>
      </c>
      <c r="B2" s="4" t="inlineStr">
        <is>
          <t>Debit (₹)</t>
        </is>
      </c>
      <c r="C2" s="4" t="inlineStr">
        <is>
          <t>Credit (₹)</t>
        </is>
      </c>
    </row>
    <row r="3">
      <c r="A3" t="inlineStr">
        <is>
          <t>Capital (1 April 2025)</t>
        </is>
      </c>
      <c r="C3" s="5" t="n">
        <v>350000</v>
      </c>
    </row>
    <row r="4">
      <c r="A4" t="inlineStr">
        <is>
          <t>Drawings</t>
        </is>
      </c>
      <c r="B4" s="5" t="n">
        <v>48000</v>
      </c>
    </row>
    <row r="5">
      <c r="A5" t="inlineStr">
        <is>
          <t>Opening stock (1 April 2025)</t>
        </is>
      </c>
      <c r="B5" s="5" t="n">
        <v>75000</v>
      </c>
    </row>
    <row r="6">
      <c r="A6" t="inlineStr">
        <is>
          <t>Purchases</t>
        </is>
      </c>
      <c r="B6" s="5" t="n">
        <v>540000</v>
      </c>
    </row>
    <row r="7">
      <c r="A7" t="inlineStr">
        <is>
          <t>Sales</t>
        </is>
      </c>
      <c r="C7" s="5" t="n">
        <v>960000</v>
      </c>
    </row>
    <row r="8">
      <c r="A8" t="inlineStr">
        <is>
          <t>Returns inwards (sales returns)</t>
        </is>
      </c>
      <c r="B8" s="5" t="n">
        <v>12000</v>
      </c>
    </row>
    <row r="9">
      <c r="A9" t="inlineStr">
        <is>
          <t>Returns outwards (purchase returns)</t>
        </is>
      </c>
      <c r="C9" s="5" t="n">
        <v>8000</v>
      </c>
    </row>
    <row r="10">
      <c r="A10" t="inlineStr">
        <is>
          <t>Wages</t>
        </is>
      </c>
      <c r="B10" s="5" t="n">
        <v>30000</v>
      </c>
    </row>
    <row r="11">
      <c r="A11" t="inlineStr">
        <is>
          <t>Carriage inwards</t>
        </is>
      </c>
      <c r="B11" s="5" t="n">
        <v>9000</v>
      </c>
    </row>
    <row r="12">
      <c r="A12" t="inlineStr">
        <is>
          <t>Salaries</t>
        </is>
      </c>
      <c r="B12" s="5" t="n">
        <v>108000</v>
      </c>
    </row>
    <row r="13">
      <c r="A13" t="inlineStr">
        <is>
          <t>Rent of shop</t>
        </is>
      </c>
      <c r="B13" s="5" t="n">
        <v>66000</v>
      </c>
    </row>
    <row r="14">
      <c r="A14" t="inlineStr">
        <is>
          <t>Insurance (premium paid on 1 July 2025 for one year)</t>
        </is>
      </c>
      <c r="B14" s="5" t="n">
        <v>18000</v>
      </c>
    </row>
    <row r="15">
      <c r="A15" t="inlineStr">
        <is>
          <t>General expenses</t>
        </is>
      </c>
      <c r="B15" s="5" t="n">
        <v>14000</v>
      </c>
    </row>
    <row r="16">
      <c r="A16" t="inlineStr">
        <is>
          <t>Carriage outwards</t>
        </is>
      </c>
      <c r="B16" s="5" t="n">
        <v>6000</v>
      </c>
    </row>
    <row r="17">
      <c r="A17" t="inlineStr">
        <is>
          <t>Bad debts</t>
        </is>
      </c>
      <c r="B17" s="5" t="n">
        <v>3000</v>
      </c>
    </row>
    <row r="18">
      <c r="A18" t="inlineStr">
        <is>
          <t>Provision for doubtful debts (1 April 2025)</t>
        </is>
      </c>
      <c r="C18" s="5" t="n">
        <v>4000</v>
      </c>
    </row>
    <row r="19">
      <c r="A19" t="inlineStr">
        <is>
          <t>Commission received</t>
        </is>
      </c>
      <c r="C19" s="5" t="n">
        <v>10000</v>
      </c>
    </row>
    <row r="20">
      <c r="A20" t="inlineStr">
        <is>
          <t>Sundry debtors</t>
        </is>
      </c>
      <c r="B20" s="5" t="n">
        <v>120000</v>
      </c>
    </row>
    <row r="21">
      <c r="A21" t="inlineStr">
        <is>
          <t>Sundry creditors</t>
        </is>
      </c>
      <c r="C21" s="5" t="n">
        <v>85000</v>
      </c>
    </row>
    <row r="22">
      <c r="A22" t="inlineStr">
        <is>
          <t>Shop equipment</t>
        </is>
      </c>
      <c r="B22" s="5" t="n">
        <v>150000</v>
      </c>
    </row>
    <row r="23">
      <c r="A23" t="inlineStr">
        <is>
          <t>Furniture</t>
        </is>
      </c>
      <c r="B23" s="5" t="n">
        <v>60000</v>
      </c>
    </row>
    <row r="24">
      <c r="A24" t="inlineStr">
        <is>
          <t>Fixed deposit with bank (8% a year, made on 1 April 2025)</t>
        </is>
      </c>
      <c r="B24" s="5" t="n">
        <v>50000</v>
      </c>
    </row>
    <row r="25">
      <c r="A25" t="inlineStr">
        <is>
          <t>Cash at bank</t>
        </is>
      </c>
      <c r="B25" s="5" t="n">
        <v>100000</v>
      </c>
    </row>
    <row r="26">
      <c r="A26" t="inlineStr">
        <is>
          <t>Cash in hand</t>
        </is>
      </c>
      <c r="B26" s="5" t="n">
        <v>8000</v>
      </c>
    </row>
    <row r="27">
      <c r="A27" s="6" t="inlineStr">
        <is>
          <t>Total</t>
        </is>
      </c>
      <c r="B27" s="7">
        <f>SUM(B3:B26)</f>
        <v/>
      </c>
      <c r="C27" s="7">
        <f>SUM(C3:C26)</f>
        <v/>
      </c>
      <c r="D27" s="6">
        <f>IF(B27=C27,"Agrees","Does not agree")</f>
        <v/>
      </c>
    </row>
    <row r="29">
      <c r="A29" s="3" t="inlineStr">
        <is>
          <t>Adjustments (additional information)</t>
        </is>
      </c>
    </row>
    <row r="30">
      <c r="A30" s="4" t="inlineStr">
        <is>
          <t>Adjustment</t>
        </is>
      </c>
      <c r="B30" s="4" t="inlineStr">
        <is>
          <t>Value</t>
        </is>
      </c>
    </row>
    <row r="31">
      <c r="A31" t="inlineStr">
        <is>
          <t>Closing stock on 31 March 2026, valued at cost</t>
        </is>
      </c>
      <c r="B31" s="5" t="n">
        <v>90000</v>
      </c>
    </row>
    <row r="32">
      <c r="A32" t="inlineStr">
        <is>
          <t>Wages outstanding</t>
        </is>
      </c>
      <c r="B32" s="5" t="n">
        <v>3000</v>
      </c>
    </row>
    <row r="33">
      <c r="A33" t="inlineStr">
        <is>
          <t>Salaries for March 2026 outstanding</t>
        </is>
      </c>
      <c r="B33" s="5" t="n">
        <v>9000</v>
      </c>
    </row>
    <row r="34">
      <c r="A34" t="inlineStr">
        <is>
          <t>Insurance: months of the premium that fall in 2026-27 (April to June 2026)</t>
        </is>
      </c>
      <c r="B34" s="8" t="n">
        <v>3</v>
      </c>
    </row>
    <row r="35">
      <c r="A35" t="inlineStr">
        <is>
          <t>Interest on the fixed deposit accrued for the year, not yet received (rate)</t>
        </is>
      </c>
      <c r="B35" s="9" t="n">
        <v>0.08</v>
      </c>
    </row>
    <row r="36">
      <c r="A36" t="inlineStr">
        <is>
          <t>Commission received in advance (belongs to 2026-27)</t>
        </is>
      </c>
      <c r="B36" s="5" t="n">
        <v>2000</v>
      </c>
    </row>
    <row r="37">
      <c r="A37" t="inlineStr">
        <is>
          <t>Depreciation on shop equipment (rate on cost)</t>
        </is>
      </c>
      <c r="B37" s="9" t="n">
        <v>0.1</v>
      </c>
    </row>
    <row r="38">
      <c r="A38" t="inlineStr">
        <is>
          <t>Depreciation on furniture (rate on cost)</t>
        </is>
      </c>
      <c r="B38" s="9" t="n">
        <v>0.1</v>
      </c>
    </row>
    <row r="39">
      <c r="A39" t="inlineStr">
        <is>
          <t>Further bad debts to be written off</t>
        </is>
      </c>
      <c r="B39" s="5" t="n">
        <v>2000</v>
      </c>
    </row>
    <row r="40">
      <c r="A40" t="inlineStr">
        <is>
          <t>Provision for doubtful debts on debtors (rate)</t>
        </is>
      </c>
      <c r="B40" s="9" t="n">
        <v>0.05</v>
      </c>
    </row>
    <row r="41">
      <c r="A41" t="inlineStr">
        <is>
          <t>Interest on capital (rate on opening capital)</t>
        </is>
      </c>
      <c r="B41" s="9" t="n">
        <v>0.06</v>
      </c>
    </row>
    <row r="42">
      <c r="A42" t="inlineStr">
        <is>
          <t>Interest on drawings</t>
        </is>
      </c>
      <c r="B42" s="5" t="n">
        <v>1500</v>
      </c>
    </row>
    <row r="44">
      <c r="A44" s="3" t="inlineStr">
        <is>
          <t>Workings (formulas, do not type over)</t>
        </is>
      </c>
    </row>
    <row r="45">
      <c r="A45" t="inlineStr">
        <is>
          <t>Prepaid insurance = 18,000 × 3/12</t>
        </is>
      </c>
      <c r="B45" s="10">
        <f>ROUND($B$14*$B$34/12,0)</f>
        <v/>
      </c>
    </row>
    <row r="46">
      <c r="A46" t="inlineStr">
        <is>
          <t>Accrued interest on FD = 50,000 × 8%</t>
        </is>
      </c>
      <c r="B46" s="10">
        <f>ROUND($B$24*$B$35,0)</f>
        <v/>
      </c>
    </row>
    <row r="47">
      <c r="A47" t="inlineStr">
        <is>
          <t>Depreciation on equipment = 1,50,000 × 10%</t>
        </is>
      </c>
      <c r="B47" s="10">
        <f>ROUND($B$22*$B$37,0)</f>
        <v/>
      </c>
    </row>
    <row r="48">
      <c r="A48" t="inlineStr">
        <is>
          <t>Depreciation on furniture = 60,000 × 10%</t>
        </is>
      </c>
      <c r="B48" s="10">
        <f>ROUND($B$23*$B$38,0)</f>
        <v/>
      </c>
    </row>
    <row r="49">
      <c r="A49" t="inlineStr">
        <is>
          <t>Debtors after further bad debts = 1,20,000 − 2,000</t>
        </is>
      </c>
      <c r="B49" s="10">
        <f>$B$20-$B$39</f>
        <v/>
      </c>
    </row>
    <row r="50">
      <c r="A50" t="inlineStr">
        <is>
          <t>New provision = 1,18,000 × 5%</t>
        </is>
      </c>
      <c r="B50" s="10">
        <f>ROUND($B$49*$B$40,0)</f>
        <v/>
      </c>
    </row>
    <row r="51">
      <c r="A51" t="inlineStr">
        <is>
          <t>Interest on capital = 3,50,000 × 6%</t>
        </is>
      </c>
      <c r="B51" s="10">
        <f>ROUND($C$3*$B$41,0)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9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13" customWidth="1" min="2" max="2"/>
    <col width="14" customWidth="1" min="3" max="3"/>
    <col width="3" customWidth="1" min="4" max="4"/>
    <col width="34" customWidth="1" min="5" max="5"/>
    <col width="13" customWidth="1" min="6" max="6"/>
    <col width="14" customWidth="1" min="7" max="7"/>
  </cols>
  <sheetData>
    <row r="1">
      <c r="A1" s="3" t="inlineStr">
        <is>
          <t>Trading and Profit and Loss Account of Mehra Stationers for the year ended 31 March 2026</t>
        </is>
      </c>
    </row>
    <row r="2">
      <c r="A2" s="4" t="inlineStr">
        <is>
          <t>Dr. Particulars</t>
        </is>
      </c>
      <c r="B2" s="4" t="inlineStr">
        <is>
          <t>₹</t>
        </is>
      </c>
      <c r="C2" s="4" t="inlineStr">
        <is>
          <t>₹</t>
        </is>
      </c>
      <c r="E2" s="4" t="inlineStr">
        <is>
          <t>Cr. Particulars</t>
        </is>
      </c>
      <c r="F2" s="4" t="inlineStr">
        <is>
          <t>₹</t>
        </is>
      </c>
      <c r="G2" s="4" t="inlineStr">
        <is>
          <t>₹</t>
        </is>
      </c>
    </row>
    <row r="3">
      <c r="A3" t="inlineStr">
        <is>
          <t>Opening stock</t>
        </is>
      </c>
      <c r="C3" s="10">
        <f>Inputs!$B$5</f>
        <v/>
      </c>
      <c r="E3" t="inlineStr">
        <is>
          <t>Sales</t>
        </is>
      </c>
      <c r="F3" s="10">
        <f>Inputs!$C$7</f>
        <v/>
      </c>
    </row>
    <row r="4">
      <c r="A4" t="inlineStr">
        <is>
          <t>Purchases</t>
        </is>
      </c>
      <c r="B4" s="10">
        <f>Inputs!$B$6</f>
        <v/>
      </c>
      <c r="E4" t="inlineStr">
        <is>
          <t>Less: Returns inwards</t>
        </is>
      </c>
      <c r="F4" s="10">
        <f>Inputs!$B$8</f>
        <v/>
      </c>
      <c r="G4" s="10">
        <f>F3-F4</f>
        <v/>
      </c>
    </row>
    <row r="5">
      <c r="A5" t="inlineStr">
        <is>
          <t>Less: Returns outwards</t>
        </is>
      </c>
      <c r="B5" s="10">
        <f>Inputs!$C$9</f>
        <v/>
      </c>
      <c r="C5" s="10">
        <f>B4-B5</f>
        <v/>
      </c>
      <c r="E5" t="inlineStr">
        <is>
          <t>Closing stock</t>
        </is>
      </c>
      <c r="G5" s="10">
        <f>Inputs!$B$31</f>
        <v/>
      </c>
    </row>
    <row r="6">
      <c r="A6" t="inlineStr">
        <is>
          <t>Wages</t>
        </is>
      </c>
      <c r="B6" s="10">
        <f>Inputs!$B$10</f>
        <v/>
      </c>
    </row>
    <row r="7">
      <c r="A7" t="inlineStr">
        <is>
          <t>Add: Outstanding</t>
        </is>
      </c>
      <c r="B7" s="10">
        <f>Inputs!$B$32</f>
        <v/>
      </c>
      <c r="C7" s="10">
        <f>B6+B7</f>
        <v/>
      </c>
    </row>
    <row r="8">
      <c r="A8" t="inlineStr">
        <is>
          <t>Carriage inwards</t>
        </is>
      </c>
      <c r="C8" s="10">
        <f>Inputs!$B$11</f>
        <v/>
      </c>
    </row>
    <row r="9">
      <c r="A9" s="6" t="inlineStr">
        <is>
          <t>Gross profit c/d</t>
        </is>
      </c>
      <c r="C9" s="7">
        <f>SUM(G4,G5)-SUM(C3,C5,C7,C8)</f>
        <v/>
      </c>
    </row>
    <row r="10">
      <c r="A10" s="6" t="inlineStr">
        <is>
          <t>Total</t>
        </is>
      </c>
      <c r="C10" s="7">
        <f>SUM(C3,C5,C7,C8,C9)</f>
        <v/>
      </c>
      <c r="E10" s="6" t="inlineStr">
        <is>
          <t>Total</t>
        </is>
      </c>
      <c r="G10" s="7">
        <f>SUM(G4,G5)</f>
        <v/>
      </c>
    </row>
    <row r="12">
      <c r="A12" s="3" t="inlineStr">
        <is>
          <t>Profit and Loss Account of Mehra Stationers for the year ended 31 March 2026</t>
        </is>
      </c>
    </row>
    <row r="13">
      <c r="A13" s="4" t="inlineStr">
        <is>
          <t>Dr. Particulars</t>
        </is>
      </c>
      <c r="B13" s="4" t="inlineStr">
        <is>
          <t>₹</t>
        </is>
      </c>
      <c r="C13" s="4" t="inlineStr">
        <is>
          <t>₹</t>
        </is>
      </c>
      <c r="E13" s="4" t="inlineStr">
        <is>
          <t>Cr. Particulars</t>
        </is>
      </c>
      <c r="F13" s="4" t="inlineStr">
        <is>
          <t>₹</t>
        </is>
      </c>
      <c r="G13" s="4" t="inlineStr">
        <is>
          <t>₹</t>
        </is>
      </c>
    </row>
    <row r="14">
      <c r="A14" t="inlineStr">
        <is>
          <t>Salaries</t>
        </is>
      </c>
      <c r="B14" s="10">
        <f>Inputs!$B$12</f>
        <v/>
      </c>
      <c r="E14" t="inlineStr">
        <is>
          <t>Gross profit b/d</t>
        </is>
      </c>
      <c r="G14" s="10">
        <f>'Trading and P&amp;L'!$C$9</f>
        <v/>
      </c>
    </row>
    <row r="15">
      <c r="A15" t="inlineStr">
        <is>
          <t>Add: Outstanding</t>
        </is>
      </c>
      <c r="B15" s="10">
        <f>Inputs!$B$33</f>
        <v/>
      </c>
      <c r="C15" s="10">
        <f>B14+B15</f>
        <v/>
      </c>
      <c r="E15" t="inlineStr">
        <is>
          <t>Commission</t>
        </is>
      </c>
      <c r="F15" s="10">
        <f>Inputs!$C$19</f>
        <v/>
      </c>
    </row>
    <row r="16">
      <c r="A16" t="inlineStr">
        <is>
          <t>Rent of shop</t>
        </is>
      </c>
      <c r="C16" s="10">
        <f>Inputs!$B$13</f>
        <v/>
      </c>
      <c r="E16" t="inlineStr">
        <is>
          <t>Less: Received in advance</t>
        </is>
      </c>
      <c r="F16" s="10">
        <f>Inputs!$B$36</f>
        <v/>
      </c>
      <c r="G16" s="10">
        <f>F15-F16</f>
        <v/>
      </c>
    </row>
    <row r="17">
      <c r="A17" t="inlineStr">
        <is>
          <t>Insurance</t>
        </is>
      </c>
      <c r="B17" s="10">
        <f>Inputs!$B$14</f>
        <v/>
      </c>
      <c r="E17" t="inlineStr">
        <is>
          <t>Interest on fixed deposit (accrued)</t>
        </is>
      </c>
      <c r="G17" s="10">
        <f>Inputs!$B$46</f>
        <v/>
      </c>
    </row>
    <row r="18">
      <c r="A18" t="inlineStr">
        <is>
          <t>Less: Prepaid</t>
        </is>
      </c>
      <c r="B18" s="10">
        <f>Inputs!$B$45</f>
        <v/>
      </c>
      <c r="C18" s="10">
        <f>B17-B18</f>
        <v/>
      </c>
      <c r="E18" t="inlineStr">
        <is>
          <t>Interest on drawings</t>
        </is>
      </c>
      <c r="G18" s="10">
        <f>Inputs!$B$42</f>
        <v/>
      </c>
    </row>
    <row r="19">
      <c r="A19" t="inlineStr">
        <is>
          <t>General expenses</t>
        </is>
      </c>
      <c r="C19" s="10">
        <f>Inputs!$B$15</f>
        <v/>
      </c>
    </row>
    <row r="20">
      <c r="A20" t="inlineStr">
        <is>
          <t>Carriage outwards</t>
        </is>
      </c>
      <c r="C20" s="10">
        <f>Inputs!$B$16</f>
        <v/>
      </c>
    </row>
    <row r="21">
      <c r="A21" t="inlineStr">
        <is>
          <t>Bad debts</t>
        </is>
      </c>
      <c r="B21" s="10">
        <f>Inputs!$B$17</f>
        <v/>
      </c>
    </row>
    <row r="22">
      <c r="A22" t="inlineStr">
        <is>
          <t>Add: Further bad debts</t>
        </is>
      </c>
      <c r="B22" s="10">
        <f>Inputs!$B$39</f>
        <v/>
      </c>
    </row>
    <row r="23">
      <c r="A23" t="inlineStr">
        <is>
          <t>Add: New provision</t>
        </is>
      </c>
      <c r="B23" s="10">
        <f>Inputs!$B$50</f>
        <v/>
      </c>
    </row>
    <row r="24">
      <c r="A24" t="inlineStr">
        <is>
          <t>Less: Old provision</t>
        </is>
      </c>
      <c r="B24" s="10">
        <f>Inputs!$C$18</f>
        <v/>
      </c>
      <c r="C24" s="10">
        <f>B21+B22+B23-B24</f>
        <v/>
      </c>
    </row>
    <row r="25">
      <c r="A25" t="inlineStr">
        <is>
          <t>Depreciation: shop equipment</t>
        </is>
      </c>
      <c r="B25" s="10">
        <f>Inputs!$B$47</f>
        <v/>
      </c>
    </row>
    <row r="26">
      <c r="A26" t="inlineStr">
        <is>
          <t>Depreciation: furniture</t>
        </is>
      </c>
      <c r="B26" s="10">
        <f>Inputs!$B$48</f>
        <v/>
      </c>
      <c r="C26" s="10">
        <f>B25+B26</f>
        <v/>
      </c>
    </row>
    <row r="27">
      <c r="A27" t="inlineStr">
        <is>
          <t>Interest on capital</t>
        </is>
      </c>
      <c r="C27" s="10">
        <f>Inputs!$B$51</f>
        <v/>
      </c>
    </row>
    <row r="28">
      <c r="A28" s="6" t="inlineStr">
        <is>
          <t>Net profit (transferred to capital)</t>
        </is>
      </c>
      <c r="C28" s="7">
        <f>SUM(G14,G16,G17,G18)-SUM(C15,C16,C18,C19,C20,C24,C26,C27)</f>
        <v/>
      </c>
    </row>
    <row r="29">
      <c r="A29" s="6" t="inlineStr">
        <is>
          <t>Total</t>
        </is>
      </c>
      <c r="C29" s="7">
        <f>SUM(C15,C16,C18,C19,C20,C24,C26,C27,C28)</f>
        <v/>
      </c>
      <c r="E29" s="6" t="inlineStr">
        <is>
          <t>Total</t>
        </is>
      </c>
      <c r="G29" s="7">
        <f>SUM(G14,G16,G17,G18)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13" customWidth="1" min="2" max="2"/>
    <col width="14" customWidth="1" min="3" max="3"/>
    <col width="3" customWidth="1" min="4" max="4"/>
    <col width="34" customWidth="1" min="5" max="5"/>
    <col width="13" customWidth="1" min="6" max="6"/>
    <col width="14" customWidth="1" min="7" max="7"/>
    <col width="14" customWidth="1" min="8" max="8"/>
  </cols>
  <sheetData>
    <row r="1">
      <c r="A1" s="3" t="inlineStr">
        <is>
          <t>Balance Sheet of Mehra Stationers as at 31 March 2026</t>
        </is>
      </c>
    </row>
    <row r="2">
      <c r="A2" s="4" t="inlineStr">
        <is>
          <t>Liabilities</t>
        </is>
      </c>
      <c r="B2" s="4" t="inlineStr">
        <is>
          <t>₹</t>
        </is>
      </c>
      <c r="C2" s="4" t="inlineStr">
        <is>
          <t>₹</t>
        </is>
      </c>
      <c r="E2" s="4" t="inlineStr">
        <is>
          <t>Assets</t>
        </is>
      </c>
      <c r="F2" s="4" t="inlineStr">
        <is>
          <t>₹</t>
        </is>
      </c>
      <c r="G2" s="4" t="inlineStr">
        <is>
          <t>₹</t>
        </is>
      </c>
    </row>
    <row r="3">
      <c r="A3" s="6" t="inlineStr">
        <is>
          <t>Capital</t>
        </is>
      </c>
      <c r="E3" t="inlineStr">
        <is>
          <t>Shop equipment</t>
        </is>
      </c>
      <c r="F3" s="10">
        <f>Inputs!$B$22</f>
        <v/>
      </c>
    </row>
    <row r="4">
      <c r="A4" t="inlineStr">
        <is>
          <t>Opening balance</t>
        </is>
      </c>
      <c r="B4" s="10">
        <f>Inputs!$C$3</f>
        <v/>
      </c>
      <c r="E4" t="inlineStr">
        <is>
          <t>Less: Depreciation</t>
        </is>
      </c>
      <c r="F4" s="10">
        <f>Inputs!$B$47</f>
        <v/>
      </c>
      <c r="G4" s="10">
        <f>F3-F4</f>
        <v/>
      </c>
    </row>
    <row r="5">
      <c r="A5" t="inlineStr">
        <is>
          <t>Add: Interest on capital</t>
        </is>
      </c>
      <c r="B5" s="10">
        <f>Inputs!$B$51</f>
        <v/>
      </c>
      <c r="E5" t="inlineStr">
        <is>
          <t>Furniture</t>
        </is>
      </c>
      <c r="F5" s="10">
        <f>Inputs!$B$23</f>
        <v/>
      </c>
    </row>
    <row r="6">
      <c r="A6" t="inlineStr">
        <is>
          <t>Add: Net profit</t>
        </is>
      </c>
      <c r="B6" s="10">
        <f>'Trading and P&amp;L'!$C$28</f>
        <v/>
      </c>
      <c r="E6" t="inlineStr">
        <is>
          <t>Less: Depreciation</t>
        </is>
      </c>
      <c r="F6" s="10">
        <f>Inputs!$B$48</f>
        <v/>
      </c>
      <c r="G6" s="10">
        <f>F5-F6</f>
        <v/>
      </c>
    </row>
    <row r="7">
      <c r="A7" t="inlineStr">
        <is>
          <t>Less: Drawings</t>
        </is>
      </c>
      <c r="B7" s="10">
        <f>Inputs!$B$4</f>
        <v/>
      </c>
      <c r="E7" t="inlineStr">
        <is>
          <t>Fixed deposit with bank</t>
        </is>
      </c>
      <c r="G7" s="10">
        <f>Inputs!$B$24</f>
        <v/>
      </c>
    </row>
    <row r="8">
      <c r="A8" t="inlineStr">
        <is>
          <t>Less: Interest on drawings</t>
        </is>
      </c>
      <c r="B8" s="10">
        <f>Inputs!$B$42</f>
        <v/>
      </c>
      <c r="C8" s="10">
        <f>B4+B5+B6-B7-B8</f>
        <v/>
      </c>
      <c r="E8" t="inlineStr">
        <is>
          <t>Accrued interest on fixed deposit</t>
        </is>
      </c>
      <c r="G8" s="10">
        <f>Inputs!$B$46</f>
        <v/>
      </c>
    </row>
    <row r="9">
      <c r="A9" t="inlineStr">
        <is>
          <t>Sundry creditors</t>
        </is>
      </c>
      <c r="C9" s="10">
        <f>Inputs!$C$21</f>
        <v/>
      </c>
      <c r="E9" t="inlineStr">
        <is>
          <t>Closing stock</t>
        </is>
      </c>
      <c r="G9" s="10">
        <f>Inputs!$B$31</f>
        <v/>
      </c>
    </row>
    <row r="10">
      <c r="A10" t="inlineStr">
        <is>
          <t>Outstanding wages</t>
        </is>
      </c>
      <c r="C10" s="10">
        <f>Inputs!$B$32</f>
        <v/>
      </c>
      <c r="E10" t="inlineStr">
        <is>
          <t>Sundry debtors</t>
        </is>
      </c>
      <c r="F10" s="10">
        <f>Inputs!$B$20</f>
        <v/>
      </c>
    </row>
    <row r="11">
      <c r="A11" t="inlineStr">
        <is>
          <t>Outstanding salaries</t>
        </is>
      </c>
      <c r="C11" s="10">
        <f>Inputs!$B$33</f>
        <v/>
      </c>
      <c r="E11" t="inlineStr">
        <is>
          <t>Less: Further bad debts</t>
        </is>
      </c>
      <c r="F11" s="10">
        <f>Inputs!$B$39</f>
        <v/>
      </c>
    </row>
    <row r="12">
      <c r="A12" t="inlineStr">
        <is>
          <t>Commission received in advance</t>
        </is>
      </c>
      <c r="C12" s="10">
        <f>Inputs!$B$36</f>
        <v/>
      </c>
      <c r="E12" t="inlineStr">
        <is>
          <t>Less: Provision for doubtful debts</t>
        </is>
      </c>
      <c r="F12" s="10">
        <f>Inputs!$B$50</f>
        <v/>
      </c>
      <c r="G12" s="10">
        <f>F10-F11-F12</f>
        <v/>
      </c>
    </row>
    <row r="13">
      <c r="E13" t="inlineStr">
        <is>
          <t>Prepaid insurance</t>
        </is>
      </c>
      <c r="G13" s="10">
        <f>Inputs!$B$45</f>
        <v/>
      </c>
    </row>
    <row r="14">
      <c r="E14" t="inlineStr">
        <is>
          <t>Cash at bank</t>
        </is>
      </c>
      <c r="G14" s="10">
        <f>Inputs!$B$25</f>
        <v/>
      </c>
    </row>
    <row r="15">
      <c r="E15" t="inlineStr">
        <is>
          <t>Cash in hand</t>
        </is>
      </c>
      <c r="G15" s="10">
        <f>Inputs!$B$26</f>
        <v/>
      </c>
    </row>
    <row r="16">
      <c r="A16" s="6" t="inlineStr">
        <is>
          <t>Total</t>
        </is>
      </c>
      <c r="C16" s="7">
        <f>SUM(C8,C9,C10,C11,C12)</f>
        <v/>
      </c>
      <c r="E16" s="6" t="inlineStr">
        <is>
          <t>Total</t>
        </is>
      </c>
      <c r="G16" s="7">
        <f>SUM(G4,G6,G7,G8,G9,G12,G13,G14,G15)</f>
        <v/>
      </c>
      <c r="H16" s="6">
        <f>IF(C16=G16,"Balanced","Check: "&amp;TEXT(C16-G16,"#,##0"))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8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13" customWidth="1" min="2" max="2"/>
    <col width="14" customWidth="1" min="3" max="3"/>
    <col width="3" customWidth="1" min="4" max="4"/>
    <col width="34" customWidth="1" min="5" max="5"/>
    <col width="13" customWidth="1" min="6" max="6"/>
    <col width="14" customWidth="1" min="7" max="7"/>
  </cols>
  <sheetData>
    <row r="1">
      <c r="A1" s="11" t="inlineStr">
        <is>
          <t>Trading and Profit and Loss Account of ________ for the year ended ________</t>
        </is>
      </c>
    </row>
    <row r="2">
      <c r="A2" s="4" t="inlineStr">
        <is>
          <t>Dr. Particulars</t>
        </is>
      </c>
      <c r="B2" s="4" t="inlineStr">
        <is>
          <t>₹</t>
        </is>
      </c>
      <c r="C2" s="4" t="inlineStr">
        <is>
          <t>₹</t>
        </is>
      </c>
      <c r="E2" s="4" t="inlineStr">
        <is>
          <t>Cr. Particulars</t>
        </is>
      </c>
      <c r="F2" s="4" t="inlineStr">
        <is>
          <t>₹</t>
        </is>
      </c>
      <c r="G2" s="4" t="inlineStr">
        <is>
          <t>₹</t>
        </is>
      </c>
    </row>
    <row r="3">
      <c r="A3" t="inlineStr">
        <is>
          <t>To Opening stock</t>
        </is>
      </c>
      <c r="E3" t="inlineStr">
        <is>
          <t>By Sales</t>
        </is>
      </c>
    </row>
    <row r="4">
      <c r="A4" t="inlineStr">
        <is>
          <t>To Purchases</t>
        </is>
      </c>
      <c r="E4" t="inlineStr">
        <is>
          <t xml:space="preserve">   Less: Returns inwards</t>
        </is>
      </c>
    </row>
    <row r="5">
      <c r="A5" t="inlineStr">
        <is>
          <t xml:space="preserve">   Less: Returns outwards</t>
        </is>
      </c>
      <c r="E5" t="inlineStr">
        <is>
          <t>By Closing stock</t>
        </is>
      </c>
    </row>
    <row r="6">
      <c r="A6" t="inlineStr">
        <is>
          <t>To Wages (add outstanding)</t>
        </is>
      </c>
    </row>
    <row r="7">
      <c r="A7" t="inlineStr">
        <is>
          <t>To Carriage inwards</t>
        </is>
      </c>
    </row>
    <row r="8">
      <c r="A8" t="inlineStr">
        <is>
          <t>To Other direct expenses</t>
        </is>
      </c>
    </row>
    <row r="9">
      <c r="A9" s="6" t="inlineStr">
        <is>
          <t>To Gross profit c/d</t>
        </is>
      </c>
      <c r="C9" s="10">
        <f>MAX(0,SUM(G3:G8)-SUM(C3:C8))</f>
        <v/>
      </c>
      <c r="E9" s="6" t="inlineStr">
        <is>
          <t>By Gross loss c/d</t>
        </is>
      </c>
      <c r="G9" s="10">
        <f>MAX(0,SUM(C3:C8)-SUM(G3:G8))</f>
        <v/>
      </c>
    </row>
    <row r="10">
      <c r="A10" s="6" t="inlineStr">
        <is>
          <t>Total</t>
        </is>
      </c>
      <c r="C10" s="10">
        <f>MAX(SUM(C3:C8),SUM(G3:G8))</f>
        <v/>
      </c>
      <c r="E10" s="6" t="inlineStr">
        <is>
          <t>Total</t>
        </is>
      </c>
      <c r="G10" s="10">
        <f>MAX(SUM(C3:C8),SUM(G3:G8))</f>
        <v/>
      </c>
    </row>
    <row r="12">
      <c r="A12" s="4" t="inlineStr">
        <is>
          <t>Dr. Particulars</t>
        </is>
      </c>
      <c r="B12" s="4" t="inlineStr">
        <is>
          <t>₹</t>
        </is>
      </c>
      <c r="C12" s="4" t="inlineStr">
        <is>
          <t>₹</t>
        </is>
      </c>
      <c r="E12" s="4" t="inlineStr">
        <is>
          <t>Cr. Particulars</t>
        </is>
      </c>
      <c r="F12" s="4" t="inlineStr">
        <is>
          <t>₹</t>
        </is>
      </c>
      <c r="G12" s="4" t="inlineStr">
        <is>
          <t>₹</t>
        </is>
      </c>
    </row>
    <row r="13">
      <c r="A13" t="inlineStr">
        <is>
          <t>To Gross loss b/d</t>
        </is>
      </c>
      <c r="C13" s="10">
        <f>G9</f>
        <v/>
      </c>
      <c r="E13" t="inlineStr">
        <is>
          <t>By Gross profit b/d</t>
        </is>
      </c>
      <c r="G13" s="10">
        <f>C9</f>
        <v/>
      </c>
    </row>
    <row r="14">
      <c r="A14" t="inlineStr">
        <is>
          <t>To Salaries (add outstanding)</t>
        </is>
      </c>
      <c r="E14" t="inlineStr">
        <is>
          <t>By Commission (less received in advance)</t>
        </is>
      </c>
    </row>
    <row r="15">
      <c r="A15" t="inlineStr">
        <is>
          <t>To Rent (less prepaid)</t>
        </is>
      </c>
      <c r="E15" t="inlineStr">
        <is>
          <t>By Interest received (add accrued)</t>
        </is>
      </c>
    </row>
    <row r="16">
      <c r="A16" t="inlineStr">
        <is>
          <t>To Insurance (less prepaid)</t>
        </is>
      </c>
      <c r="E16" t="inlineStr">
        <is>
          <t>By Interest on drawings</t>
        </is>
      </c>
    </row>
    <row r="17">
      <c r="A17" t="inlineStr">
        <is>
          <t>To Carriage outwards</t>
        </is>
      </c>
      <c r="E17" t="inlineStr">
        <is>
          <t>By Other income</t>
        </is>
      </c>
    </row>
    <row r="18">
      <c r="A18" t="inlineStr">
        <is>
          <t>To Bad debts and provision</t>
        </is>
      </c>
    </row>
    <row r="19">
      <c r="A19" t="inlineStr">
        <is>
          <t>To Depreciation</t>
        </is>
      </c>
    </row>
    <row r="20">
      <c r="A20" t="inlineStr">
        <is>
          <t>To Interest on capital</t>
        </is>
      </c>
    </row>
    <row r="21">
      <c r="A21" t="inlineStr">
        <is>
          <t>To Other expenses</t>
        </is>
      </c>
    </row>
    <row r="22">
      <c r="A22" s="6" t="inlineStr">
        <is>
          <t>To Net profit (to capital)</t>
        </is>
      </c>
      <c r="C22" s="10">
        <f>MAX(0,SUM(G13:G21)-SUM(C13:C21))</f>
        <v/>
      </c>
      <c r="E22" s="6" t="inlineStr">
        <is>
          <t>By Net loss (to capital)</t>
        </is>
      </c>
      <c r="G22" s="10">
        <f>MAX(0,SUM(C13:C21)-SUM(G13:G21))</f>
        <v/>
      </c>
    </row>
    <row r="23">
      <c r="A23" s="6" t="inlineStr">
        <is>
          <t>Total</t>
        </is>
      </c>
      <c r="C23" s="10">
        <f>MAX(SUM(C13:C21),SUM(G13:G21))</f>
        <v/>
      </c>
      <c r="E23" s="6" t="inlineStr">
        <is>
          <t>Total</t>
        </is>
      </c>
      <c r="G23" s="10">
        <f>MAX(SUM(C13:C21),SUM(G13:G21))</f>
        <v/>
      </c>
    </row>
    <row r="25">
      <c r="A25" s="11" t="inlineStr">
        <is>
          <t>Balance Sheet of ________ as at ________</t>
        </is>
      </c>
    </row>
    <row r="26">
      <c r="A26" s="4" t="inlineStr">
        <is>
          <t>Liabilities</t>
        </is>
      </c>
      <c r="B26" s="4" t="inlineStr">
        <is>
          <t>₹</t>
        </is>
      </c>
      <c r="C26" s="4" t="inlineStr">
        <is>
          <t>₹</t>
        </is>
      </c>
      <c r="E26" s="4" t="inlineStr">
        <is>
          <t>Assets</t>
        </is>
      </c>
      <c r="F26" s="4" t="inlineStr">
        <is>
          <t>₹</t>
        </is>
      </c>
      <c r="G26" s="4" t="inlineStr">
        <is>
          <t>₹</t>
        </is>
      </c>
    </row>
    <row r="27">
      <c r="A27" t="inlineStr">
        <is>
          <t>Capital (opening)</t>
        </is>
      </c>
      <c r="E27" t="inlineStr">
        <is>
          <t>Fixed assets (less depreciation)</t>
        </is>
      </c>
    </row>
    <row r="28">
      <c r="A28" t="inlineStr">
        <is>
          <t xml:space="preserve">   Add: Interest on capital</t>
        </is>
      </c>
      <c r="E28" t="inlineStr">
        <is>
          <t>Investments</t>
        </is>
      </c>
    </row>
    <row r="29">
      <c r="A29" t="inlineStr">
        <is>
          <t xml:space="preserve">   Add: Net profit</t>
        </is>
      </c>
      <c r="E29" t="inlineStr">
        <is>
          <t>Closing stock</t>
        </is>
      </c>
    </row>
    <row r="30">
      <c r="A30" t="inlineStr">
        <is>
          <t xml:space="preserve">   Less: Drawings</t>
        </is>
      </c>
      <c r="E30" t="inlineStr">
        <is>
          <t>Sundry debtors (less bad debts and provision)</t>
        </is>
      </c>
    </row>
    <row r="31">
      <c r="A31" t="inlineStr">
        <is>
          <t xml:space="preserve">   Less: Interest on drawings</t>
        </is>
      </c>
      <c r="C31" s="10">
        <f>B27+B28+B29-B30-B31</f>
        <v/>
      </c>
      <c r="E31" t="inlineStr">
        <is>
          <t>Prepaid expenses</t>
        </is>
      </c>
    </row>
    <row r="32">
      <c r="A32" t="inlineStr">
        <is>
          <t>Long-term loans</t>
        </is>
      </c>
      <c r="E32" t="inlineStr">
        <is>
          <t>Accrued income</t>
        </is>
      </c>
    </row>
    <row r="33">
      <c r="A33" t="inlineStr">
        <is>
          <t>Sundry creditors</t>
        </is>
      </c>
      <c r="E33" t="inlineStr">
        <is>
          <t>Cash at bank</t>
        </is>
      </c>
    </row>
    <row r="34">
      <c r="A34" t="inlineStr">
        <is>
          <t>Outstanding expenses</t>
        </is>
      </c>
      <c r="E34" t="inlineStr">
        <is>
          <t>Cash in hand</t>
        </is>
      </c>
    </row>
    <row r="35">
      <c r="A35" t="inlineStr">
        <is>
          <t>Income received in advance</t>
        </is>
      </c>
    </row>
    <row r="36">
      <c r="A36" s="6" t="inlineStr">
        <is>
          <t>Total</t>
        </is>
      </c>
      <c r="C36" s="10">
        <f>SUM(C27:C35)</f>
        <v/>
      </c>
      <c r="E36" s="6" t="inlineStr">
        <is>
          <t>Total</t>
        </is>
      </c>
      <c r="G36" s="10">
        <f>SUM(G27:G35)</f>
        <v/>
      </c>
      <c r="H36" s="6">
        <f>IF(C36=G36,"Balanced","Check: "&amp;TEXT(C36-G36,"#,##0"))</f>
        <v/>
      </c>
    </row>
    <row r="38">
      <c r="A38" t="inlineStr">
        <is>
          <t>Type amounts in columns B/C and F/G. Net profit, gross profit and totals work themselves out. Copy net profit from the P&amp;L block into "Add: Net profit" (column B).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2026-10-28T08:25:15Z</dcterms:created>
  <dcterms:modified xsi:type="dcterms:W3CDTF">2026-10-28T08:25:15Z</dcterms:modified>
</cp:coreProperties>
</file>